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'Sheet2'!$A$1:$K$18</definedName>
  </definedNames>
  <calcPr fullCalcOnLoad="1"/>
</workbook>
</file>

<file path=xl/sharedStrings.xml><?xml version="1.0" encoding="utf-8"?>
<sst xmlns="http://schemas.openxmlformats.org/spreadsheetml/2006/main" count="33" uniqueCount="33">
  <si>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</si>
  <si>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</si>
  <si>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</si>
  <si>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</si>
  <si>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</si>
  <si>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</si>
  <si>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</si>
  <si>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</si>
  <si>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SCM CENTRUL MEDICAL ADVITAM MEDICIS</t>
  </si>
  <si>
    <t>CABINET MEDICAL MEDICINA DE FAMILIE DR. DRAGAN TEICU ALINA</t>
  </si>
  <si>
    <t>CABUNET MEDICAL MEDICINA DE FAMILIE DR. GRUICI</t>
  </si>
  <si>
    <t>SC MICRO MEDIC SRL</t>
  </si>
  <si>
    <t>POLICLINICA NARMEDICA SRL</t>
  </si>
  <si>
    <t>TOTAL PUNCTAJ CRITERIUL EVALUARE</t>
  </si>
  <si>
    <t>TOTAL SUMA criteriu 1 + 2</t>
  </si>
  <si>
    <t>TOTAL SUMA/CRITERIU EVALUARE</t>
  </si>
  <si>
    <t>VALOAREA UNUI PUNCT CRITERIUL EVALUARE</t>
  </si>
  <si>
    <t>TOTAL PUNCTAJ CRITERIUL DISPONIBILITATE</t>
  </si>
  <si>
    <t>TOTAL SUMA/CRITERIU</t>
  </si>
  <si>
    <t>VALOAREA UNUI PUNCT CRITERIUL DISPONIBILITATE</t>
  </si>
  <si>
    <t>TOTAL PUNCTAJ CRITERIUL 1+2</t>
  </si>
  <si>
    <t>TOTAL SUMA CRITERIUL 1+2</t>
  </si>
  <si>
    <t>VALOAREA UNUI PUNCT FINALA</t>
  </si>
  <si>
    <t>CRITERIUL 1 EVALUARE 90%</t>
  </si>
  <si>
    <t>CRITERIUL 2 DISPONIBILITATE 10%</t>
  </si>
  <si>
    <t>CENTRALIZATOR SERVICII PARACLINICE- NR.PUNCTE, VALOAREA PUNCTULUI, VALORI CONTRACT</t>
  </si>
  <si>
    <t>ECOGRAFII ASISTENTA PRIMARA</t>
  </si>
  <si>
    <t>CABINET MEDICAL MEDICINA DE FAMILIE DR. LUP AGNETA RALUCA</t>
  </si>
  <si>
    <t>CABINET MEDICAL DR. STOICU SRL</t>
  </si>
  <si>
    <t>CABINET MEDICAL MEDICINA DE FAMILIE DR. CICALA CAMELIA</t>
  </si>
  <si>
    <t>VAL MAXIMUM POSIBIL DE CONTRACTAT/ LUNA</t>
  </si>
  <si>
    <t>TOTAL VALOARE MARTIE 2023</t>
  </si>
  <si>
    <t>VALOARE MARTIE 2023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</si>
</sst>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  <numFmt numFmtId="180" formatCode="0.000000"/>
  </numFmts>
  <fonts count="51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left"/>
    </xf>
    <xf numFmtId="4" fontId="2" fillId="0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/>
    </xf>
    <xf numFmtId="4" fontId="10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4" fontId="2" fillId="0" borderId="13" xfId="0" applyNumberFormat="1" applyFont="1" applyFill="1" applyBorder="1" applyAlignment="1">
      <alignment/>
    </xf>
    <xf numFmtId="0" fontId="13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4" fontId="15" fillId="0" borderId="10" xfId="0" applyNumberFormat="1" applyFont="1" applyBorder="1" applyAlignment="1">
      <alignment horizontal="left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SheetLayoutView="75" zoomScalePageLayoutView="0" workbookViewId="0" topLeftCell="A1">
      <selection activeCell="N5" sqref="N5"/>
    </sheetView>
  </sheetViews>
  <sheetFormatPr defaultColWidth="9.140625" defaultRowHeight="12.75"/>
  <cols>
    <col min="1" max="1" width="10.8515625" style="13" customWidth="1"/>
    <col min="2" max="2" width="36.57421875" style="13" customWidth="1"/>
    <col min="3" max="3" width="16.28125" style="13" customWidth="1"/>
    <col min="4" max="4" width="16.140625" style="14" customWidth="1"/>
    <col min="5" max="5" width="16.28125" style="14" customWidth="1"/>
    <col min="6" max="6" width="16.140625" style="14" customWidth="1"/>
    <col min="7" max="7" width="17.00390625" style="14" customWidth="1"/>
    <col min="8" max="8" width="16.140625" style="14" customWidth="1"/>
    <col min="9" max="9" width="19.421875" style="24" customWidth="1"/>
    <col min="10" max="10" width="19.7109375" style="43" customWidth="1"/>
    <col min="11" max="11" width="18.7109375" style="43" customWidth="1"/>
    <col min="12" max="16384" width="9.140625" style="13" customWidth="1"/>
  </cols>
  <sheetData>
    <row r="1" ht="21" customHeight="1">
      <c r="A1" s="9"/>
    </row>
    <row r="2" spans="1:8" ht="19.5">
      <c r="A2" s="1" t="s">
        <v>25</v>
      </c>
      <c r="B2" s="1"/>
      <c r="C2" s="1"/>
      <c r="D2" s="2"/>
      <c r="E2" s="2"/>
      <c r="F2" s="2"/>
      <c r="G2" s="2"/>
      <c r="H2" s="2"/>
    </row>
    <row r="3" spans="1:8" ht="19.5">
      <c r="A3" s="1" t="s">
        <v>26</v>
      </c>
      <c r="B3" s="1"/>
      <c r="C3" s="1"/>
      <c r="D3" s="2"/>
      <c r="E3" s="2"/>
      <c r="F3" s="2"/>
      <c r="G3" s="2"/>
      <c r="H3" s="2"/>
    </row>
    <row r="4" spans="3:9" ht="34.5" customHeight="1">
      <c r="C4" s="41" t="s">
        <v>23</v>
      </c>
      <c r="D4" s="42"/>
      <c r="E4" s="41" t="s">
        <v>24</v>
      </c>
      <c r="F4" s="42"/>
      <c r="I4" s="25"/>
    </row>
    <row r="5" spans="1:11" s="35" customFormat="1" ht="110.25" customHeight="1">
      <c r="A5" s="32" t="s">
        <v>0</v>
      </c>
      <c r="B5" s="33" t="s">
        <v>1</v>
      </c>
      <c r="C5" s="34" t="s">
        <v>2</v>
      </c>
      <c r="D5" s="34" t="s">
        <v>3</v>
      </c>
      <c r="E5" s="34" t="s">
        <v>6</v>
      </c>
      <c r="F5" s="34" t="s">
        <v>4</v>
      </c>
      <c r="G5" s="34" t="s">
        <v>7</v>
      </c>
      <c r="H5" s="34" t="s">
        <v>14</v>
      </c>
      <c r="I5" s="40" t="s">
        <v>32</v>
      </c>
      <c r="J5" s="44" t="s">
        <v>30</v>
      </c>
      <c r="K5" s="46" t="s">
        <v>31</v>
      </c>
    </row>
    <row r="6" spans="1:11" ht="44.25" customHeight="1">
      <c r="A6" s="5">
        <v>1</v>
      </c>
      <c r="B6" s="21" t="s">
        <v>8</v>
      </c>
      <c r="C6" s="17">
        <v>45.71</v>
      </c>
      <c r="D6" s="17">
        <f aca="true" t="shared" si="0" ref="D6:D13">C6*$C$17</f>
        <v>4840.961116982405</v>
      </c>
      <c r="E6" s="17">
        <v>0</v>
      </c>
      <c r="F6" s="17">
        <v>0</v>
      </c>
      <c r="G6" s="17">
        <f>C6+E6</f>
        <v>45.71</v>
      </c>
      <c r="H6" s="17">
        <f>G6*$I$17</f>
        <v>5378.845685536006</v>
      </c>
      <c r="I6" s="30">
        <f aca="true" t="shared" si="1" ref="I6:I13">ROUND(H6,2)</f>
        <v>5378.85</v>
      </c>
      <c r="J6" s="30">
        <v>14400</v>
      </c>
      <c r="K6" s="47">
        <f>I6</f>
        <v>5378.85</v>
      </c>
    </row>
    <row r="7" spans="1:11" ht="56.25" customHeight="1">
      <c r="A7" s="5">
        <v>2</v>
      </c>
      <c r="B7" s="22" t="s">
        <v>9</v>
      </c>
      <c r="C7" s="17">
        <v>17.64</v>
      </c>
      <c r="D7" s="17">
        <f t="shared" si="0"/>
        <v>1868.181012985553</v>
      </c>
      <c r="E7" s="17">
        <v>0</v>
      </c>
      <c r="F7" s="17">
        <v>0</v>
      </c>
      <c r="G7" s="17">
        <f aca="true" t="shared" si="2" ref="G7:G13">C7+E7</f>
        <v>17.64</v>
      </c>
      <c r="H7" s="17">
        <f aca="true" t="shared" si="3" ref="H7:H13">G7*$I$17</f>
        <v>2075.7566810950593</v>
      </c>
      <c r="I7" s="30">
        <f t="shared" si="1"/>
        <v>2075.76</v>
      </c>
      <c r="J7" s="30">
        <v>3600</v>
      </c>
      <c r="K7" s="47">
        <f aca="true" t="shared" si="4" ref="K7:K13">I7</f>
        <v>2075.76</v>
      </c>
    </row>
    <row r="8" spans="1:11" ht="51" customHeight="1">
      <c r="A8" s="5">
        <v>3</v>
      </c>
      <c r="B8" s="22" t="s">
        <v>10</v>
      </c>
      <c r="C8" s="17">
        <v>20.28</v>
      </c>
      <c r="D8" s="17">
        <f t="shared" si="0"/>
        <v>2147.7727292146833</v>
      </c>
      <c r="E8" s="17">
        <v>0</v>
      </c>
      <c r="F8" s="17">
        <v>0</v>
      </c>
      <c r="G8" s="17">
        <f t="shared" si="2"/>
        <v>20.28</v>
      </c>
      <c r="H8" s="17">
        <f t="shared" si="3"/>
        <v>2386.4141435718707</v>
      </c>
      <c r="I8" s="30">
        <f t="shared" si="1"/>
        <v>2386.41</v>
      </c>
      <c r="J8" s="30">
        <v>7200</v>
      </c>
      <c r="K8" s="47">
        <f t="shared" si="4"/>
        <v>2386.41</v>
      </c>
    </row>
    <row r="9" spans="1:11" ht="48" customHeight="1">
      <c r="A9" s="5">
        <v>4</v>
      </c>
      <c r="B9" s="23" t="s">
        <v>11</v>
      </c>
      <c r="C9" s="17">
        <v>31.64</v>
      </c>
      <c r="D9" s="17">
        <f t="shared" si="0"/>
        <v>3350.8643566248807</v>
      </c>
      <c r="E9" s="17">
        <v>0</v>
      </c>
      <c r="F9" s="17">
        <v>0</v>
      </c>
      <c r="G9" s="17">
        <f t="shared" si="2"/>
        <v>31.64</v>
      </c>
      <c r="H9" s="17">
        <f t="shared" si="3"/>
        <v>3723.1826184720903</v>
      </c>
      <c r="I9" s="30">
        <f t="shared" si="1"/>
        <v>3723.18</v>
      </c>
      <c r="J9" s="30">
        <v>3600</v>
      </c>
      <c r="K9" s="47">
        <v>3600</v>
      </c>
    </row>
    <row r="10" spans="1:11" ht="56.25" customHeight="1">
      <c r="A10" s="5">
        <v>5</v>
      </c>
      <c r="B10" s="29" t="s">
        <v>27</v>
      </c>
      <c r="C10" s="17">
        <v>16.71</v>
      </c>
      <c r="D10" s="17">
        <f t="shared" si="0"/>
        <v>1769.6884765866548</v>
      </c>
      <c r="E10" s="17">
        <v>0</v>
      </c>
      <c r="F10" s="17">
        <v>0</v>
      </c>
      <c r="G10" s="17">
        <f t="shared" si="2"/>
        <v>16.71</v>
      </c>
      <c r="H10" s="17">
        <f t="shared" si="3"/>
        <v>1966.3205295407279</v>
      </c>
      <c r="I10" s="30">
        <f t="shared" si="1"/>
        <v>1966.32</v>
      </c>
      <c r="J10" s="30">
        <v>3600</v>
      </c>
      <c r="K10" s="47">
        <f t="shared" si="4"/>
        <v>1966.32</v>
      </c>
    </row>
    <row r="11" spans="1:11" ht="44.25" customHeight="1">
      <c r="A11" s="5">
        <v>6</v>
      </c>
      <c r="B11" s="23" t="s">
        <v>28</v>
      </c>
      <c r="C11" s="17">
        <v>17.81</v>
      </c>
      <c r="D11" s="17">
        <f t="shared" si="0"/>
        <v>1886.185025015459</v>
      </c>
      <c r="E11" s="17">
        <v>0</v>
      </c>
      <c r="F11" s="17">
        <v>0</v>
      </c>
      <c r="G11" s="17">
        <f t="shared" si="2"/>
        <v>17.81</v>
      </c>
      <c r="H11" s="17">
        <f t="shared" si="3"/>
        <v>2095.7611389060658</v>
      </c>
      <c r="I11" s="30">
        <f t="shared" si="1"/>
        <v>2095.76</v>
      </c>
      <c r="J11" s="30">
        <v>5760</v>
      </c>
      <c r="K11" s="47">
        <f t="shared" si="4"/>
        <v>2095.76</v>
      </c>
    </row>
    <row r="12" spans="1:11" ht="54.75" customHeight="1">
      <c r="A12" s="5">
        <v>7</v>
      </c>
      <c r="B12" s="29" t="s">
        <v>29</v>
      </c>
      <c r="C12" s="17">
        <v>10.66</v>
      </c>
      <c r="D12" s="17">
        <f t="shared" si="0"/>
        <v>1128.957460228231</v>
      </c>
      <c r="E12" s="17">
        <v>0</v>
      </c>
      <c r="F12" s="17">
        <v>0</v>
      </c>
      <c r="G12" s="17">
        <f t="shared" si="2"/>
        <v>10.66</v>
      </c>
      <c r="H12" s="17">
        <f t="shared" si="3"/>
        <v>1254.397178031368</v>
      </c>
      <c r="I12" s="30">
        <f t="shared" si="1"/>
        <v>1254.4</v>
      </c>
      <c r="J12" s="30">
        <v>7200</v>
      </c>
      <c r="K12" s="47">
        <f t="shared" si="4"/>
        <v>1254.4</v>
      </c>
    </row>
    <row r="13" spans="1:11" ht="45" customHeight="1">
      <c r="A13" s="5">
        <v>8</v>
      </c>
      <c r="B13" s="21" t="s">
        <v>12</v>
      </c>
      <c r="C13" s="17">
        <v>17.44</v>
      </c>
      <c r="D13" s="17">
        <f t="shared" si="0"/>
        <v>1846.9998223621342</v>
      </c>
      <c r="E13" s="17">
        <v>0</v>
      </c>
      <c r="F13" s="17">
        <v>0</v>
      </c>
      <c r="G13" s="17">
        <f t="shared" si="2"/>
        <v>17.44</v>
      </c>
      <c r="H13" s="17">
        <f t="shared" si="3"/>
        <v>2052.222024846816</v>
      </c>
      <c r="I13" s="30">
        <f t="shared" si="1"/>
        <v>2052.22</v>
      </c>
      <c r="J13" s="30">
        <v>3600</v>
      </c>
      <c r="K13" s="47">
        <f t="shared" si="4"/>
        <v>2052.22</v>
      </c>
    </row>
    <row r="14" spans="1:11" ht="39.75" customHeight="1">
      <c r="A14" s="15"/>
      <c r="B14" s="6" t="s">
        <v>5</v>
      </c>
      <c r="C14" s="18">
        <f>SUM(C6:C13)</f>
        <v>177.89</v>
      </c>
      <c r="D14" s="18">
        <f>SUM(D6:D13)</f>
        <v>18839.61</v>
      </c>
      <c r="E14" s="18">
        <f>SUM(E6:E13)</f>
        <v>0</v>
      </c>
      <c r="F14" s="18">
        <f>F16</f>
        <v>2093.2900000000004</v>
      </c>
      <c r="G14" s="19">
        <f>SUM(G6:G13)</f>
        <v>177.89</v>
      </c>
      <c r="H14" s="18">
        <f>SUM(H6:H13)</f>
        <v>20932.900000000005</v>
      </c>
      <c r="I14" s="31">
        <f>SUM(I6:I13)</f>
        <v>20932.9</v>
      </c>
      <c r="J14" s="45">
        <f>SUM(J6:J13)</f>
        <v>48960</v>
      </c>
      <c r="K14" s="45">
        <f>SUM(K6:K13)</f>
        <v>20809.72</v>
      </c>
    </row>
    <row r="15" spans="1:9" ht="81.75" customHeight="1">
      <c r="A15" s="16"/>
      <c r="B15" s="37" t="s">
        <v>13</v>
      </c>
      <c r="C15" s="8">
        <f>C14</f>
        <v>177.89</v>
      </c>
      <c r="D15" s="12"/>
      <c r="E15" s="38" t="s">
        <v>17</v>
      </c>
      <c r="F15" s="7">
        <f>E14</f>
        <v>0</v>
      </c>
      <c r="G15" s="20"/>
      <c r="H15" s="39" t="s">
        <v>20</v>
      </c>
      <c r="I15" s="36">
        <f>C15+F15</f>
        <v>177.89</v>
      </c>
    </row>
    <row r="16" spans="1:9" ht="63.75" customHeight="1">
      <c r="A16" s="16"/>
      <c r="B16" s="37" t="s">
        <v>15</v>
      </c>
      <c r="C16" s="8">
        <f>0.9*20932.9</f>
        <v>18839.61</v>
      </c>
      <c r="D16" s="12"/>
      <c r="E16" s="38" t="s">
        <v>18</v>
      </c>
      <c r="F16" s="7">
        <f>0.1*20932.9</f>
        <v>2093.2900000000004</v>
      </c>
      <c r="G16" s="20"/>
      <c r="H16" s="39" t="s">
        <v>21</v>
      </c>
      <c r="I16" s="26">
        <f>C16+F16</f>
        <v>20932.9</v>
      </c>
    </row>
    <row r="17" spans="1:9" ht="63.75" customHeight="1">
      <c r="A17" s="16"/>
      <c r="B17" s="37" t="s">
        <v>16</v>
      </c>
      <c r="C17" s="8">
        <f>C16/C15</f>
        <v>105.90595311709484</v>
      </c>
      <c r="D17" s="12"/>
      <c r="E17" s="38" t="s">
        <v>19</v>
      </c>
      <c r="F17" s="7">
        <f>0</f>
        <v>0</v>
      </c>
      <c r="G17" s="20"/>
      <c r="H17" s="39" t="s">
        <v>22</v>
      </c>
      <c r="I17" s="26">
        <f>I16/I15</f>
        <v>117.6732812412165</v>
      </c>
    </row>
    <row r="18" spans="1:9" ht="19.5">
      <c r="A18" s="16"/>
      <c r="B18" s="11"/>
      <c r="C18" s="12"/>
      <c r="D18" s="12"/>
      <c r="E18" s="12"/>
      <c r="F18" s="12"/>
      <c r="G18" s="10"/>
      <c r="H18" s="12"/>
      <c r="I18" s="10"/>
    </row>
    <row r="19" spans="8:9" ht="18.75">
      <c r="H19" s="4"/>
      <c r="I19" s="27"/>
    </row>
    <row r="20" ht="18.75">
      <c r="H20" s="4"/>
    </row>
    <row r="21" spans="8:9" ht="18.75">
      <c r="H21" s="4"/>
      <c r="I21" s="28"/>
    </row>
    <row r="38" ht="12.75">
      <c r="D38" s="3"/>
    </row>
    <row r="39" ht="12.75">
      <c r="D39" s="3"/>
    </row>
    <row r="42" ht="12.75">
      <c r="D42" s="3"/>
    </row>
  </sheetData>
  <sheetProtection/>
  <mergeCells count="2">
    <mergeCell ref="C4:D4"/>
    <mergeCell ref="E4:F4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2023-03-01T14:58:46Z</cp:lastPrinted>
  <dcterms:created xsi:type="dcterms:W3CDTF">2004-01-09T07:03:24Z</dcterms:created>
  <dcterms:modified xsi:type="dcterms:W3CDTF">2023-03-06T07:37:29Z</dcterms:modified>
  <cp:category/>
  <cp:version/>
  <cp:contentType/>
  <cp:contentStatus/>
</cp:coreProperties>
</file>